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030A6414-1A96-4975-A2B1-44BAC544D8A6}" xr6:coauthVersionLast="47" xr6:coauthVersionMax="47" xr10:uidLastSave="{00000000-0000-0000-0000-000000000000}"/>
  <bookViews>
    <workbookView xWindow="-120" yWindow="-120" windowWidth="20730" windowHeight="11040" xr2:uid="{182BDA54-C432-47FC-A3FD-1DA6992CDA7E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Port_E1I!$C$6:$H$91</definedName>
    <definedName name="IN" localSheetId="0">#REF!</definedName>
    <definedName name="IN">#REF!</definedName>
    <definedName name="_xlnm.Print_Area" localSheetId="0">Port_E1I!$B$2:$G$114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" i="1" l="1"/>
  <c r="F123" i="1" s="1"/>
  <c r="G123" i="1" s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F120" i="1" s="1"/>
  <c r="G120" i="1" s="1"/>
  <c r="G132" i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2" i="1"/>
  <c r="G122" i="1" s="1"/>
  <c r="F121" i="1"/>
  <c r="G121" i="1" s="1"/>
  <c r="F119" i="1"/>
  <c r="G119" i="1" s="1"/>
  <c r="F118" i="1"/>
  <c r="G118" i="1" s="1"/>
  <c r="F104" i="1"/>
  <c r="G88" i="1" s="1"/>
  <c r="G102" i="1"/>
  <c r="F102" i="1"/>
  <c r="F92" i="1"/>
  <c r="G92" i="1" s="1"/>
  <c r="G90" i="1"/>
  <c r="G89" i="1"/>
  <c r="G82" i="1"/>
  <c r="G81" i="1"/>
  <c r="G74" i="1"/>
  <c r="G73" i="1"/>
  <c r="G66" i="1"/>
  <c r="G65" i="1"/>
  <c r="G58" i="1"/>
  <c r="G57" i="1"/>
  <c r="G50" i="1"/>
  <c r="G49" i="1"/>
  <c r="G42" i="1"/>
  <c r="G41" i="1"/>
  <c r="G34" i="1"/>
  <c r="G33" i="1"/>
  <c r="G26" i="1"/>
  <c r="G25" i="1"/>
  <c r="G18" i="1"/>
  <c r="G17" i="1"/>
  <c r="G10" i="1"/>
  <c r="G9" i="1"/>
  <c r="G27" i="1" l="1"/>
  <c r="G91" i="1"/>
  <c r="G11" i="1"/>
  <c r="G35" i="1"/>
  <c r="G51" i="1"/>
  <c r="G59" i="1"/>
  <c r="G67" i="1"/>
  <c r="G75" i="1"/>
  <c r="G12" i="1"/>
  <c r="G36" i="1"/>
  <c r="G52" i="1"/>
  <c r="G60" i="1"/>
  <c r="G68" i="1"/>
  <c r="G84" i="1"/>
  <c r="G28" i="1"/>
  <c r="G13" i="1"/>
  <c r="G21" i="1"/>
  <c r="G29" i="1"/>
  <c r="G37" i="1"/>
  <c r="G45" i="1"/>
  <c r="G53" i="1"/>
  <c r="G61" i="1"/>
  <c r="G69" i="1"/>
  <c r="G77" i="1"/>
  <c r="G85" i="1"/>
  <c r="G14" i="1"/>
  <c r="G22" i="1"/>
  <c r="G30" i="1"/>
  <c r="G38" i="1"/>
  <c r="G46" i="1"/>
  <c r="G54" i="1"/>
  <c r="G62" i="1"/>
  <c r="G70" i="1"/>
  <c r="G78" i="1"/>
  <c r="G86" i="1"/>
  <c r="G96" i="1"/>
  <c r="G19" i="1"/>
  <c r="G43" i="1"/>
  <c r="G83" i="1"/>
  <c r="G20" i="1"/>
  <c r="G44" i="1"/>
  <c r="G76" i="1"/>
  <c r="G7" i="1"/>
  <c r="G15" i="1"/>
  <c r="G23" i="1"/>
  <c r="G31" i="1"/>
  <c r="G39" i="1"/>
  <c r="G47" i="1"/>
  <c r="G55" i="1"/>
  <c r="G63" i="1"/>
  <c r="G71" i="1"/>
  <c r="G79" i="1"/>
  <c r="G87" i="1"/>
  <c r="G100" i="1"/>
  <c r="G8" i="1"/>
  <c r="G16" i="1"/>
  <c r="G24" i="1"/>
  <c r="G32" i="1"/>
  <c r="G40" i="1"/>
  <c r="G48" i="1"/>
  <c r="G56" i="1"/>
  <c r="G64" i="1"/>
  <c r="G72" i="1"/>
  <c r="G80" i="1"/>
</calcChain>
</file>

<file path=xl/sharedStrings.xml><?xml version="1.0" encoding="utf-8"?>
<sst xmlns="http://schemas.openxmlformats.org/spreadsheetml/2006/main" count="336" uniqueCount="285">
  <si>
    <t>NAME OF PENSION FUND</t>
  </si>
  <si>
    <t>ADITYA BIRLA SUN LIFE PENSION FUND MANAGEMENT LIMITED</t>
  </si>
  <si>
    <t>E-TIER II</t>
  </si>
  <si>
    <t>SCHEME NAME</t>
  </si>
  <si>
    <t>Scheme E Tier II</t>
  </si>
  <si>
    <t>MONTH</t>
  </si>
  <si>
    <t>29-08-2025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</si>
  <si>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</si>
  <si>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</si>
  <si>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</si>
  <si>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</si>
  <si>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</si>
  <si>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</si>
  <si>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</si>
  <si>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DBXXSAEL21PS</t>
  </si>
  <si>
    <t>TVS Motors NC Redeemable Preference Shares</t>
  </si>
  <si>
    <t>Manufacture of motorcycles, scooters, mopeds etc. and their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</si>
  <si>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</si>
  <si>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</si>
  <si>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</si>
  <si>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</si>
  <si>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</si>
  <si>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</si>
  <si>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</si>
  <si>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</si>
  <si>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</si>
  <si>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</si>
  <si>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</si>
  <si>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</si>
  <si>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INE018A01030</t>
  </si>
  <si>
    <t>LARSEN AND TOUBRO LIMITED</t>
  </si>
  <si>
    <t>Construction of utility projects n.e.c.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</si>
  <si>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</si>
  <si>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</si>
  <si>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</si>
  <si>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</si>
  <si>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</si>
  <si>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</si>
  <si>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</si>
  <si>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</si>
  <si>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</si>
  <si>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</si>
  <si>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</si>
  <si>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</si>
  <si>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</si>
  <si>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</si>
  <si>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</si>
  <si>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</si>
  <si>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INE047A01021</t>
  </si>
  <si>
    <t>Grasim Industries Ltd</t>
  </si>
  <si>
    <t>Manufacture of synthetic or artificial filament staple fibre not textured</t>
  </si>
  <si>
    <t>INE053A01029</t>
  </si>
  <si>
    <t>The Indian Hotels Company Limited</t>
  </si>
  <si>
    <t>Hotels and Motels, inns, resorts providing short term lodging facilities includes accommodation in</t>
  </si>
  <si>
    <t>INE059A01026</t>
  </si>
  <si>
    <t>CIPLA LIMITED</t>
  </si>
  <si>
    <t>INE062A01020</t>
  </si>
  <si>
    <t>STATE BANK OF INDIA</t>
  </si>
  <si>
    <t>INE066A01021</t>
  </si>
  <si>
    <t>EICHER MOTORS LTD</t>
  </si>
  <si>
    <t>INE066F01020</t>
  </si>
  <si>
    <t>Hindustan Aeronautics Limited</t>
  </si>
  <si>
    <t>Manufacture of helicopters</t>
  </si>
  <si>
    <t>INE075A01022</t>
  </si>
  <si>
    <t>WIPRO LTD</t>
  </si>
  <si>
    <t>INE079A01024</t>
  </si>
  <si>
    <t>AMBUJA CEMENTS LTD</t>
  </si>
  <si>
    <t>Manufacture of clinkers and cement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</si>
  <si>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</si>
  <si>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</si>
  <si>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</si>
  <si>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</si>
  <si>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</si>
  <si>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</si>
  <si>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</si>
  <si>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</si>
  <si>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</si>
  <si>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</si>
  <si>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</si>
  <si>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</si>
  <si>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</si>
  <si>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INE102D01028</t>
  </si>
  <si>
    <t>GODREJ CONSUMER PRODUCTS LIMITED</t>
  </si>
  <si>
    <t>INE121A01024</t>
  </si>
  <si>
    <t>CHOLAMANDALAM INVESTMENT AND FINANCE COMPANY</t>
  </si>
  <si>
    <t>Other credit granting</t>
  </si>
  <si>
    <t>INE121E01018</t>
  </si>
  <si>
    <t>JSW ENERGY LIMITED</t>
  </si>
  <si>
    <t>Electric power generation by coal based thermal power plants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</si>
  <si>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</si>
  <si>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</si>
  <si>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</si>
  <si>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</si>
  <si>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</si>
  <si>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</si>
  <si>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</si>
  <si>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</si>
  <si>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</si>
  <si>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</si>
  <si>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</si>
  <si>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</si>
  <si>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</si>
  <si>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</si>
  <si>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</si>
  <si>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</si>
  <si>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</si>
  <si>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</si>
  <si>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INE171A01029</t>
  </si>
  <si>
    <t>Federal Bank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</si>
  <si>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</si>
  <si>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</si>
  <si>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</si>
  <si>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</si>
  <si>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</si>
  <si>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</si>
  <si>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INE200M01039</t>
  </si>
  <si>
    <t>VARUN INDUSTRIES LIMITED</t>
  </si>
  <si>
    <t>Manufacture of aerated drinks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</si>
  <si>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</si>
  <si>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</si>
  <si>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</si>
  <si>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</si>
  <si>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</si>
  <si>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</si>
  <si>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</si>
  <si>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</si>
  <si>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</si>
  <si>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</si>
  <si>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</si>
  <si>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</si>
  <si>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</si>
  <si>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</si>
  <si>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</si>
  <si>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</si>
  <si>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</si>
  <si>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</si>
  <si>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</si>
  <si>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</si>
  <si>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</si>
  <si>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</si>
  <si>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</si>
  <si>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</si>
  <si>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</si>
  <si>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</si>
  <si>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</si>
  <si>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</si>
  <si>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</si>
  <si>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</si>
  <si>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</si>
  <si>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</si>
  <si>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INE296A01032</t>
  </si>
  <si>
    <t>Bajaj Finance Limited</t>
  </si>
  <si>
    <t>INE298A01020</t>
  </si>
  <si>
    <t>CUMMINS INDIA LIMITED</t>
  </si>
  <si>
    <t>Manufacture of engines and turbines, except aircraft, vehicle</t>
  </si>
  <si>
    <t>INE323A01026</t>
  </si>
  <si>
    <t>BOSCH LIMITED</t>
  </si>
  <si>
    <t>Manufacture of chassis fitted with engines for the motor vehicles included</t>
  </si>
  <si>
    <t>INE326A01037</t>
  </si>
  <si>
    <t>Lupin Limited</t>
  </si>
  <si>
    <t>INE356A01018</t>
  </si>
  <si>
    <t>Mphasis Limited</t>
  </si>
  <si>
    <t>Other information technology and computer service activities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</si>
  <si>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</si>
  <si>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</si>
  <si>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</si>
  <si>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</si>
  <si>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</si>
  <si>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</si>
  <si>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</si>
  <si>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INE405E01023</t>
  </si>
  <si>
    <t>UNO Minda Ltd</t>
  </si>
  <si>
    <t>Manufacture of motor vehicle electrical equipment, such as generators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</si>
  <si>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</si>
  <si>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</si>
  <si>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</si>
  <si>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</si>
  <si>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</si>
  <si>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</si>
  <si>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</si>
  <si>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</si>
  <si>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</si>
  <si>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</si>
  <si>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INE494B01023</t>
  </si>
  <si>
    <t>TVS Motor Company Ltd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</si>
  <si>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</si>
  <si>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</si>
  <si>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</si>
  <si>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</si>
  <si>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</si>
  <si>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</si>
  <si>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</si>
  <si>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</si>
  <si>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INE628A01036</t>
  </si>
  <si>
    <t>UPL LIMITED</t>
  </si>
  <si>
    <t>Manufacture of insecticides, rodenticides, fungicides, herbicides</t>
  </si>
  <si>
    <t>INE634S01028</t>
  </si>
  <si>
    <t>Mankind Pharma</t>
  </si>
  <si>
    <t>Wholesale of pharmaceutical and medical goods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</si>
  <si>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</si>
  <si>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</si>
  <si>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</si>
  <si>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</si>
  <si>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</si>
  <si>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</si>
  <si>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</si>
  <si>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</si>
  <si>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</si>
  <si>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</si>
  <si>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</si>
  <si>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</si>
  <si>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</si>
  <si>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</si>
  <si>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</si>
  <si>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</si>
  <si>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</si>
  <si>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INE795G01014</t>
  </si>
  <si>
    <t>HDFC LIFE INSURANCE COMPANY LTD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</si>
  <si>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</si>
  <si>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</si>
  <si>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</si>
  <si>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</si>
  <si>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</si>
  <si>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</si>
  <si>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</si>
  <si>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</si>
  <si>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</si>
  <si>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</si>
  <si>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</si>
  <si>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02A</t>
  </si>
  <si>
    <t>INE917I01010</t>
  </si>
  <si>
    <t>Bajaj Auto Limited</t>
  </si>
  <si>
    <t>INE918I01026</t>
  </si>
  <si>
    <t>BAJAJ FINSERV LTD</t>
  </si>
  <si>
    <t>Activities of holding companies</t>
  </si>
  <si>
    <t>INE935N01020</t>
  </si>
  <si>
    <t>Dixon Technologies (India) Limited</t>
  </si>
  <si>
    <t>Manufacture of other electronic components n.e.c</t>
  </si>
  <si>
    <t xml:space="preserve">Subtotal A </t>
  </si>
  <si>
    <t>NCA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</si>
  <si>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</si>
  <si>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</si>
  <si>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</si>
  <si>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</si>
  <si>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</si>
  <si>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</si>
  <si>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</si>
  <si>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</si>
  <si>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</si>
  <si>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</si>
  <si>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Infrastructure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</si>
  <si>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</si>
  <si>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</si>
  <si>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</si>
  <si>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</si>
  <si>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</si>
  <si>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</si>
  <si>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GOI</t>
  </si>
  <si>
    <t xml:space="preserve">Total investment in Infrastructure </t>
  </si>
  <si>
    <t>SDL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</si>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</sst>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2" applyFont="1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0" borderId="1" xfId="0" applyFont="1" applyBorder="1"/>
    <xf numFmtId="9" fontId="1" fillId="0" borderId="0" xfId="1" applyFont="1"/>
    <xf numFmtId="0" fontId="4" fillId="2" borderId="2" xfId="2" applyFont="1" applyFill="1" applyBorder="1"/>
    <xf numFmtId="0" fontId="4" fillId="2" borderId="3" xfId="2" applyFont="1" applyFill="1" applyBorder="1"/>
    <xf numFmtId="164" fontId="4" fillId="2" borderId="3" xfId="3" applyFont="1" applyFill="1" applyBorder="1"/>
    <xf numFmtId="9" fontId="4" fillId="2" borderId="3" xfId="1" applyFont="1" applyFill="1" applyBorder="1"/>
    <xf numFmtId="0" fontId="4" fillId="2" borderId="4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164" fontId="2" fillId="0" borderId="6" xfId="2" quotePrefix="1" applyNumberFormat="1" applyBorder="1"/>
    <xf numFmtId="164" fontId="2" fillId="0" borderId="7" xfId="2" quotePrefix="1" applyNumberFormat="1" applyBorder="1"/>
    <xf numFmtId="0" fontId="8" fillId="0" borderId="8" xfId="0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5" fillId="0" borderId="5" xfId="2" applyFont="1" applyBorder="1"/>
    <xf numFmtId="0" fontId="3" fillId="2" borderId="5" xfId="2" applyFont="1" applyFill="1" applyBorder="1"/>
    <xf numFmtId="9" fontId="3" fillId="2" borderId="5" xfId="1" applyFont="1" applyFill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9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3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3" borderId="0" xfId="4" applyNumberFormat="1" applyFont="1" applyFill="1" applyBorder="1"/>
    <xf numFmtId="0" fontId="2" fillId="0" borderId="0" xfId="2" applyAlignment="1">
      <alignment vertical="top"/>
    </xf>
    <xf numFmtId="0" fontId="3" fillId="0" borderId="0" xfId="2" applyFont="1"/>
    <xf numFmtId="9" fontId="3" fillId="0" borderId="0" xfId="1" applyFont="1" applyFill="1" applyBorder="1"/>
    <xf numFmtId="164" fontId="8" fillId="0" borderId="0" xfId="3" applyFont="1" applyFill="1" applyBorder="1"/>
    <xf numFmtId="165" fontId="8" fillId="0" borderId="0" xfId="3" applyNumberFormat="1" applyFont="1" applyFill="1" applyBorder="1" applyAlignment="1">
      <alignment vertical="top"/>
    </xf>
    <xf numFmtId="9" fontId="8" fillId="0" borderId="0" xfId="1" applyFont="1" applyFill="1" applyBorder="1" applyAlignment="1">
      <alignment vertical="center"/>
    </xf>
    <xf numFmtId="9" fontId="5" fillId="0" borderId="0" xfId="1" applyFont="1" applyFill="1" applyBorder="1"/>
  </cellXfs>
  <cellStyles count="5">
    <cellStyle name="Comma 2 8" xfId="3" xr:uid="{7B9CB34A-87EF-4B20-9133-4D5F816B8399}"/>
    <cellStyle name="Normal" xfId="0" builtinId="0"/>
    <cellStyle name="Normal 2 8" xfId="2" xr:uid="{63A69E72-FE26-42A5-9169-59D0BD8D95E9}"/>
    <cellStyle name="Percent" xfId="1" builtinId="5"/>
    <cellStyle name="Percent 2 7" xfId="4" xr:uid="{91DC9D5F-5F85-4CC2-A6DA-939E2BB22D50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Relationship Id="rId1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577A21-FAF0-48E2-ADB8-B6A7D3A00804}" name="Table1345676856" displayName="Table1345676856" ref="B6:H91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3F45516E-16F9-4FF9-9975-6A3A1A16DA6A}" name="ISIN No." dataDxfId="6"/>
    <tableColumn id="2" xr3:uid="{12BFB09F-DC8E-4EBC-B843-6B0AEA865BE3}" name="Name of the Instrument" dataDxfId="5"/>
    <tableColumn id="3" xr3:uid="{3A35772C-6F78-4CB8-BC9E-579904E106C9}" name="Industry " dataDxfId="4"/>
    <tableColumn id="4" xr3:uid="{8550C69C-14DB-48A0-A0AF-CA4A77FDF990}" name="Quantity" dataDxfId="3"/>
    <tableColumn id="5" xr3:uid="{94D59A44-191D-4F00-969A-D370EC018227}" name="Market Value" dataDxfId="2"/>
    <tableColumn id="6" xr3:uid="{21B3B9AF-A148-4905-8F0C-071A0720A43D}" name="% of Portfolio" dataDxfId="1" dataCellStyle="Percent">
      <calculatedColumnFormula>+F7/$F$104</calculatedColumnFormula>
    </tableColumn>
    <tableColumn id="7" xr3:uid="{24EA9AFE-1EDF-46F6-9A70-6B09205AAF05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DBB9-25E5-4172-A7FB-8E375FB11BB8}">
  <sheetPr>
    <tabColor rgb="FF7030A0"/>
  </sheetPr>
  <dimension ref="A1:O140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9" customWidth="1"/>
    <col min="6" max="6" width="29.5703125" style="1" customWidth="1"/>
    <col min="7" max="7" width="20.5703125" style="52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8" s="2" customFormat="1" x14ac:dyDescent="0.25">
      <c r="A1" s="1"/>
      <c r="E1" s="3"/>
      <c r="G1" s="4"/>
    </row>
    <row r="2" spans="1:8" s="2" customFormat="1" x14ac:dyDescent="0.25">
      <c r="A2" s="1"/>
      <c r="B2" s="5" t="s">
        <v>0</v>
      </c>
      <c r="D2" s="6" t="s">
        <v>1</v>
      </c>
      <c r="E2" s="3"/>
      <c r="G2" s="4"/>
    </row>
    <row r="3" spans="1:8" s="2" customFormat="1" x14ac:dyDescent="0.25">
      <c r="A3" s="7" t="s">
        <v>2</v>
      </c>
      <c r="B3" s="5" t="s">
        <v>3</v>
      </c>
      <c r="D3" s="5" t="s">
        <v>4</v>
      </c>
      <c r="E3" s="3"/>
      <c r="G3" s="8"/>
    </row>
    <row r="4" spans="1:8" s="2" customFormat="1" x14ac:dyDescent="0.25">
      <c r="A4" s="1"/>
      <c r="B4" s="5" t="s">
        <v>5</v>
      </c>
      <c r="D4" s="5" t="s">
        <v>6</v>
      </c>
      <c r="E4" s="3"/>
      <c r="G4" s="8"/>
    </row>
    <row r="5" spans="1:8" s="2" customFormat="1" x14ac:dyDescent="0.25">
      <c r="A5" s="1"/>
      <c r="E5" s="3"/>
      <c r="G5" s="8"/>
    </row>
    <row r="6" spans="1:8" s="2" customFormat="1" x14ac:dyDescent="0.25">
      <c r="A6" s="1"/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8" s="2" customFormat="1" x14ac:dyDescent="0.25">
      <c r="A7" s="14"/>
      <c r="B7" s="15" t="s">
        <v>14</v>
      </c>
      <c r="C7" s="16" t="s">
        <v>15</v>
      </c>
      <c r="D7" s="16" t="s">
        <v>16</v>
      </c>
      <c r="E7" s="17">
        <v>3540</v>
      </c>
      <c r="F7" s="17">
        <v>35400</v>
      </c>
      <c r="G7" s="18">
        <f t="shared" ref="G7:G70" si="0">+F7/$F$104</f>
        <v>7.0320253349393999E-5</v>
      </c>
      <c r="H7" s="19"/>
    </row>
    <row r="8" spans="1:8" s="2" customFormat="1" x14ac:dyDescent="0.25">
      <c r="A8" s="14"/>
      <c r="B8" s="15" t="s">
        <v>17</v>
      </c>
      <c r="C8" s="16" t="s">
        <v>18</v>
      </c>
      <c r="D8" s="16" t="s">
        <v>19</v>
      </c>
      <c r="E8" s="17">
        <v>441</v>
      </c>
      <c r="F8" s="17">
        <v>637222.94999999995</v>
      </c>
      <c r="G8" s="18">
        <f t="shared" si="0"/>
        <v>1.265810149266899E-3</v>
      </c>
      <c r="H8" s="19"/>
    </row>
    <row r="9" spans="1:8" s="2" customFormat="1" x14ac:dyDescent="0.25">
      <c r="A9" s="14"/>
      <c r="B9" s="15" t="s">
        <v>20</v>
      </c>
      <c r="C9" s="16" t="s">
        <v>21</v>
      </c>
      <c r="D9" s="16" t="s">
        <v>22</v>
      </c>
      <c r="E9" s="17">
        <v>23014</v>
      </c>
      <c r="F9" s="17">
        <v>31234600.800000001</v>
      </c>
      <c r="G9" s="18">
        <f t="shared" si="0"/>
        <v>6.2045905127773575E-2</v>
      </c>
      <c r="H9" s="19"/>
    </row>
    <row r="10" spans="1:8" s="2" customFormat="1" x14ac:dyDescent="0.25">
      <c r="A10" s="14"/>
      <c r="B10" s="15" t="s">
        <v>23</v>
      </c>
      <c r="C10" s="16" t="s">
        <v>24</v>
      </c>
      <c r="D10" s="16" t="s">
        <v>25</v>
      </c>
      <c r="E10" s="17">
        <v>420</v>
      </c>
      <c r="F10" s="17">
        <v>1286754</v>
      </c>
      <c r="G10" s="18">
        <f t="shared" si="0"/>
        <v>2.5560696971284216E-3</v>
      </c>
      <c r="H10" s="19"/>
    </row>
    <row r="11" spans="1:8" s="2" customFormat="1" x14ac:dyDescent="0.25">
      <c r="A11" s="14"/>
      <c r="B11" s="15" t="s">
        <v>26</v>
      </c>
      <c r="C11" s="16" t="s">
        <v>27</v>
      </c>
      <c r="D11" s="16" t="s">
        <v>28</v>
      </c>
      <c r="E11" s="17">
        <v>10862</v>
      </c>
      <c r="F11" s="17">
        <v>15962795.199999999</v>
      </c>
      <c r="G11" s="18">
        <f t="shared" si="0"/>
        <v>3.1709259961256793E-2</v>
      </c>
      <c r="H11" s="19"/>
    </row>
    <row r="12" spans="1:8" s="2" customFormat="1" x14ac:dyDescent="0.25">
      <c r="A12" s="14"/>
      <c r="B12" s="15" t="s">
        <v>29</v>
      </c>
      <c r="C12" s="16" t="s">
        <v>30</v>
      </c>
      <c r="D12" s="16" t="s">
        <v>31</v>
      </c>
      <c r="E12" s="17">
        <v>4253</v>
      </c>
      <c r="F12" s="17">
        <v>15315053</v>
      </c>
      <c r="G12" s="18">
        <f t="shared" si="0"/>
        <v>3.0422553870604423E-2</v>
      </c>
      <c r="H12" s="19"/>
    </row>
    <row r="13" spans="1:8" s="2" customFormat="1" x14ac:dyDescent="0.25">
      <c r="A13" s="14"/>
      <c r="B13" s="15" t="s">
        <v>32</v>
      </c>
      <c r="C13" s="16" t="s">
        <v>33</v>
      </c>
      <c r="D13" s="16" t="s">
        <v>34</v>
      </c>
      <c r="E13" s="17">
        <v>28500</v>
      </c>
      <c r="F13" s="17">
        <v>6635655</v>
      </c>
      <c r="G13" s="18">
        <f t="shared" si="0"/>
        <v>1.31813825067563E-2</v>
      </c>
      <c r="H13" s="19"/>
    </row>
    <row r="14" spans="1:8" s="2" customFormat="1" x14ac:dyDescent="0.25">
      <c r="A14" s="14"/>
      <c r="B14" s="15" t="s">
        <v>35</v>
      </c>
      <c r="C14" s="16" t="s">
        <v>36</v>
      </c>
      <c r="D14" s="16" t="s">
        <v>22</v>
      </c>
      <c r="E14" s="17">
        <v>12330</v>
      </c>
      <c r="F14" s="17">
        <v>3800106</v>
      </c>
      <c r="G14" s="18">
        <f t="shared" si="0"/>
        <v>7.548712335439329E-3</v>
      </c>
      <c r="H14" s="19"/>
    </row>
    <row r="15" spans="1:8" s="2" customFormat="1" x14ac:dyDescent="0.25">
      <c r="A15" s="14"/>
      <c r="B15" s="15" t="s">
        <v>37</v>
      </c>
      <c r="C15" s="16" t="s">
        <v>38</v>
      </c>
      <c r="D15" s="16" t="s">
        <v>39</v>
      </c>
      <c r="E15" s="17">
        <v>3854</v>
      </c>
      <c r="F15" s="17">
        <v>10250869.199999999</v>
      </c>
      <c r="G15" s="18">
        <f t="shared" si="0"/>
        <v>2.0362816926426545E-2</v>
      </c>
      <c r="H15" s="19"/>
    </row>
    <row r="16" spans="1:8" s="2" customFormat="1" x14ac:dyDescent="0.25">
      <c r="A16" s="14"/>
      <c r="B16" s="15" t="s">
        <v>40</v>
      </c>
      <c r="C16" s="16" t="s">
        <v>41</v>
      </c>
      <c r="D16" s="16" t="s">
        <v>42</v>
      </c>
      <c r="E16" s="17">
        <v>8525</v>
      </c>
      <c r="F16" s="17">
        <v>6001173.75</v>
      </c>
      <c r="G16" s="18">
        <f t="shared" si="0"/>
        <v>1.1921018601517877E-2</v>
      </c>
      <c r="H16" s="19"/>
    </row>
    <row r="17" spans="1:8" s="2" customFormat="1" x14ac:dyDescent="0.25">
      <c r="A17" s="14"/>
      <c r="B17" s="15" t="s">
        <v>43</v>
      </c>
      <c r="C17" s="16" t="s">
        <v>44</v>
      </c>
      <c r="D17" s="16" t="s">
        <v>34</v>
      </c>
      <c r="E17" s="17">
        <v>43316</v>
      </c>
      <c r="F17" s="17">
        <v>41219505.600000001</v>
      </c>
      <c r="G17" s="18">
        <f t="shared" si="0"/>
        <v>8.1880397647705216E-2</v>
      </c>
      <c r="H17" s="19"/>
    </row>
    <row r="18" spans="1:8" s="2" customFormat="1" x14ac:dyDescent="0.25">
      <c r="A18" s="14"/>
      <c r="B18" s="15" t="s">
        <v>45</v>
      </c>
      <c r="C18" s="16" t="s">
        <v>46</v>
      </c>
      <c r="D18" s="16" t="s">
        <v>47</v>
      </c>
      <c r="E18" s="17">
        <v>3898</v>
      </c>
      <c r="F18" s="17">
        <v>6215361</v>
      </c>
      <c r="G18" s="18">
        <f t="shared" si="0"/>
        <v>1.234649040050686E-2</v>
      </c>
      <c r="H18" s="19"/>
    </row>
    <row r="19" spans="1:8" s="2" customFormat="1" x14ac:dyDescent="0.25">
      <c r="A19" s="14"/>
      <c r="B19" s="15" t="s">
        <v>48</v>
      </c>
      <c r="C19" s="16" t="s">
        <v>49</v>
      </c>
      <c r="D19" s="16" t="s">
        <v>50</v>
      </c>
      <c r="E19" s="17">
        <v>250</v>
      </c>
      <c r="F19" s="17">
        <v>693900</v>
      </c>
      <c r="G19" s="18">
        <f t="shared" si="0"/>
        <v>1.3783961525182062E-3</v>
      </c>
      <c r="H19" s="19"/>
    </row>
    <row r="20" spans="1:8" s="2" customFormat="1" x14ac:dyDescent="0.25">
      <c r="A20" s="14"/>
      <c r="B20" s="15" t="s">
        <v>51</v>
      </c>
      <c r="C20" s="16" t="s">
        <v>52</v>
      </c>
      <c r="D20" s="16" t="s">
        <v>53</v>
      </c>
      <c r="E20" s="17">
        <v>4550</v>
      </c>
      <c r="F20" s="17">
        <v>3450947.5</v>
      </c>
      <c r="G20" s="18">
        <f t="shared" si="0"/>
        <v>6.8551271891372275E-3</v>
      </c>
      <c r="H20" s="19"/>
    </row>
    <row r="21" spans="1:8" s="2" customFormat="1" x14ac:dyDescent="0.25">
      <c r="A21" s="14"/>
      <c r="B21" s="15" t="s">
        <v>54</v>
      </c>
      <c r="C21" s="16" t="s">
        <v>55</v>
      </c>
      <c r="D21" s="16" t="s">
        <v>47</v>
      </c>
      <c r="E21" s="17">
        <v>2900</v>
      </c>
      <c r="F21" s="17">
        <v>4609260</v>
      </c>
      <c r="G21" s="18">
        <f t="shared" si="0"/>
        <v>9.1560545467013494E-3</v>
      </c>
      <c r="H21" s="19"/>
    </row>
    <row r="22" spans="1:8" s="2" customFormat="1" x14ac:dyDescent="0.25">
      <c r="A22" s="14"/>
      <c r="B22" s="15" t="s">
        <v>56</v>
      </c>
      <c r="C22" s="16" t="s">
        <v>57</v>
      </c>
      <c r="D22" s="16" t="s">
        <v>34</v>
      </c>
      <c r="E22" s="17">
        <v>21093</v>
      </c>
      <c r="F22" s="17">
        <v>16927132.5</v>
      </c>
      <c r="G22" s="18">
        <f t="shared" si="0"/>
        <v>3.3624865702789858E-2</v>
      </c>
      <c r="H22" s="19"/>
    </row>
    <row r="23" spans="1:8" s="2" customFormat="1" x14ac:dyDescent="0.25">
      <c r="A23" s="14"/>
      <c r="B23" s="15" t="s">
        <v>58</v>
      </c>
      <c r="C23" s="16" t="s">
        <v>59</v>
      </c>
      <c r="D23" s="16" t="s">
        <v>16</v>
      </c>
      <c r="E23" s="17">
        <v>655</v>
      </c>
      <c r="F23" s="17">
        <v>3997465</v>
      </c>
      <c r="G23" s="18">
        <f t="shared" si="0"/>
        <v>7.9407556936535399E-3</v>
      </c>
      <c r="H23" s="19"/>
    </row>
    <row r="24" spans="1:8" s="2" customFormat="1" x14ac:dyDescent="0.25">
      <c r="A24" s="14"/>
      <c r="B24" s="15" t="s">
        <v>60</v>
      </c>
      <c r="C24" s="16" t="s">
        <v>61</v>
      </c>
      <c r="D24" s="16" t="s">
        <v>62</v>
      </c>
      <c r="E24" s="17">
        <v>800</v>
      </c>
      <c r="F24" s="17">
        <v>3466080</v>
      </c>
      <c r="G24" s="18">
        <f t="shared" si="0"/>
        <v>6.8851871109962583E-3</v>
      </c>
      <c r="H24" s="19"/>
    </row>
    <row r="25" spans="1:8" s="2" customFormat="1" x14ac:dyDescent="0.25">
      <c r="A25" s="14"/>
      <c r="B25" s="15" t="s">
        <v>63</v>
      </c>
      <c r="C25" s="16" t="s">
        <v>64</v>
      </c>
      <c r="D25" s="16" t="s">
        <v>28</v>
      </c>
      <c r="E25" s="17">
        <v>19300</v>
      </c>
      <c r="F25" s="17">
        <v>4813613</v>
      </c>
      <c r="G25" s="18">
        <f t="shared" si="0"/>
        <v>9.5619911210716533E-3</v>
      </c>
      <c r="H25" s="19"/>
    </row>
    <row r="26" spans="1:8" s="2" customFormat="1" x14ac:dyDescent="0.25">
      <c r="A26" s="14"/>
      <c r="B26" s="15" t="s">
        <v>65</v>
      </c>
      <c r="C26" s="16" t="s">
        <v>66</v>
      </c>
      <c r="D26" s="16" t="s">
        <v>67</v>
      </c>
      <c r="E26" s="17">
        <v>11500</v>
      </c>
      <c r="F26" s="17">
        <v>6476800</v>
      </c>
      <c r="G26" s="18">
        <f t="shared" si="0"/>
        <v>1.2865825335970481E-2</v>
      </c>
      <c r="H26" s="19"/>
    </row>
    <row r="27" spans="1:8" s="2" customFormat="1" x14ac:dyDescent="0.25">
      <c r="A27" s="14"/>
      <c r="B27" s="15" t="s">
        <v>68</v>
      </c>
      <c r="C27" s="16" t="s">
        <v>69</v>
      </c>
      <c r="D27" s="16" t="s">
        <v>70</v>
      </c>
      <c r="E27" s="17">
        <v>39630</v>
      </c>
      <c r="F27" s="17">
        <v>6122042.4000000004</v>
      </c>
      <c r="G27" s="18">
        <f t="shared" si="0"/>
        <v>1.2161117869596953E-2</v>
      </c>
      <c r="H27" s="19"/>
    </row>
    <row r="28" spans="1:8" s="2" customFormat="1" x14ac:dyDescent="0.25">
      <c r="A28" s="14"/>
      <c r="B28" s="15" t="s">
        <v>71</v>
      </c>
      <c r="C28" s="16" t="s">
        <v>72</v>
      </c>
      <c r="D28" s="16" t="s">
        <v>47</v>
      </c>
      <c r="E28" s="17">
        <v>3185</v>
      </c>
      <c r="F28" s="17">
        <v>4013418.5</v>
      </c>
      <c r="G28" s="18">
        <f t="shared" si="0"/>
        <v>7.9724464891848829E-3</v>
      </c>
      <c r="H28" s="19"/>
    </row>
    <row r="29" spans="1:8" s="2" customFormat="1" x14ac:dyDescent="0.25">
      <c r="A29" s="14"/>
      <c r="B29" s="15" t="s">
        <v>73</v>
      </c>
      <c r="C29" s="16" t="s">
        <v>74</v>
      </c>
      <c r="D29" s="16" t="s">
        <v>34</v>
      </c>
      <c r="E29" s="17">
        <v>23242</v>
      </c>
      <c r="F29" s="17">
        <v>32487667.600000001</v>
      </c>
      <c r="G29" s="18">
        <f t="shared" si="0"/>
        <v>6.4535056959403925E-2</v>
      </c>
      <c r="H29" s="19"/>
    </row>
    <row r="30" spans="1:8" s="2" customFormat="1" x14ac:dyDescent="0.25">
      <c r="A30" s="14"/>
      <c r="B30" s="15" t="s">
        <v>75</v>
      </c>
      <c r="C30" s="16" t="s">
        <v>76</v>
      </c>
      <c r="D30" s="16" t="s">
        <v>77</v>
      </c>
      <c r="E30" s="17">
        <v>2000</v>
      </c>
      <c r="F30" s="17">
        <v>3221600</v>
      </c>
      <c r="G30" s="18">
        <f t="shared" si="0"/>
        <v>6.3995403443617999E-3</v>
      </c>
      <c r="H30" s="19"/>
    </row>
    <row r="31" spans="1:8" s="2" customFormat="1" x14ac:dyDescent="0.25">
      <c r="A31" s="14"/>
      <c r="B31" s="15" t="s">
        <v>78</v>
      </c>
      <c r="C31" s="16" t="s">
        <v>79</v>
      </c>
      <c r="D31" s="16" t="s">
        <v>80</v>
      </c>
      <c r="E31" s="17">
        <v>1945</v>
      </c>
      <c r="F31" s="17">
        <v>6223027.5</v>
      </c>
      <c r="G31" s="18">
        <f t="shared" si="0"/>
        <v>1.2361719502831808E-2</v>
      </c>
      <c r="H31" s="19"/>
    </row>
    <row r="32" spans="1:8" s="2" customFormat="1" x14ac:dyDescent="0.25">
      <c r="A32" s="14"/>
      <c r="B32" s="15" t="s">
        <v>81</v>
      </c>
      <c r="C32" s="16" t="s">
        <v>82</v>
      </c>
      <c r="D32" s="16" t="s">
        <v>39</v>
      </c>
      <c r="E32" s="17">
        <v>2100</v>
      </c>
      <c r="F32" s="17">
        <v>2609460</v>
      </c>
      <c r="G32" s="18">
        <f t="shared" si="0"/>
        <v>5.1835561668110075E-3</v>
      </c>
      <c r="H32" s="19"/>
    </row>
    <row r="33" spans="1:8" s="2" customFormat="1" x14ac:dyDescent="0.25">
      <c r="A33" s="14"/>
      <c r="B33" s="15" t="s">
        <v>83</v>
      </c>
      <c r="C33" s="16" t="s">
        <v>84</v>
      </c>
      <c r="D33" s="16" t="s">
        <v>85</v>
      </c>
      <c r="E33" s="17">
        <v>1296</v>
      </c>
      <c r="F33" s="17">
        <v>1841227.2</v>
      </c>
      <c r="G33" s="18">
        <f t="shared" si="0"/>
        <v>3.6575017846834841E-3</v>
      </c>
      <c r="H33" s="19"/>
    </row>
    <row r="34" spans="1:8" s="2" customFormat="1" x14ac:dyDescent="0.25">
      <c r="A34" s="14"/>
      <c r="B34" s="15" t="s">
        <v>86</v>
      </c>
      <c r="C34" s="16" t="s">
        <v>87</v>
      </c>
      <c r="D34" s="16" t="s">
        <v>88</v>
      </c>
      <c r="E34" s="17">
        <v>4750</v>
      </c>
      <c r="F34" s="17">
        <v>2320137.5</v>
      </c>
      <c r="G34" s="18">
        <f t="shared" si="0"/>
        <v>4.6088321131477292E-3</v>
      </c>
      <c r="H34" s="19"/>
    </row>
    <row r="35" spans="1:8" s="2" customFormat="1" x14ac:dyDescent="0.25">
      <c r="A35" s="14"/>
      <c r="B35" s="15" t="s">
        <v>89</v>
      </c>
      <c r="C35" s="16" t="s">
        <v>90</v>
      </c>
      <c r="D35" s="16" t="s">
        <v>19</v>
      </c>
      <c r="E35" s="17">
        <v>14862</v>
      </c>
      <c r="F35" s="17">
        <v>5032273.2</v>
      </c>
      <c r="G35" s="18">
        <f t="shared" si="0"/>
        <v>9.996348201902986E-3</v>
      </c>
      <c r="H35" s="19"/>
    </row>
    <row r="36" spans="1:8" s="2" customFormat="1" x14ac:dyDescent="0.25">
      <c r="A36" s="14"/>
      <c r="B36" s="15" t="s">
        <v>91</v>
      </c>
      <c r="C36" s="16" t="s">
        <v>92</v>
      </c>
      <c r="D36" s="16" t="s">
        <v>93</v>
      </c>
      <c r="E36" s="17">
        <v>2835</v>
      </c>
      <c r="F36" s="17">
        <v>5118592.5</v>
      </c>
      <c r="G36" s="18">
        <f t="shared" si="0"/>
        <v>1.0167816988483278E-2</v>
      </c>
      <c r="H36" s="19"/>
    </row>
    <row r="37" spans="1:8" s="2" customFormat="1" x14ac:dyDescent="0.25">
      <c r="A37" s="14"/>
      <c r="B37" s="15" t="s">
        <v>94</v>
      </c>
      <c r="C37" s="16" t="s">
        <v>95</v>
      </c>
      <c r="D37" s="16" t="s">
        <v>96</v>
      </c>
      <c r="E37" s="17">
        <v>30050</v>
      </c>
      <c r="F37" s="17">
        <v>5200753.5</v>
      </c>
      <c r="G37" s="18">
        <f t="shared" si="0"/>
        <v>1.0331025529032417E-2</v>
      </c>
      <c r="H37" s="19"/>
    </row>
    <row r="38" spans="1:8" s="2" customFormat="1" x14ac:dyDescent="0.25">
      <c r="A38" s="14"/>
      <c r="B38" s="15" t="s">
        <v>97</v>
      </c>
      <c r="C38" s="16" t="s">
        <v>98</v>
      </c>
      <c r="D38" s="16" t="s">
        <v>85</v>
      </c>
      <c r="E38" s="17">
        <v>6500</v>
      </c>
      <c r="F38" s="17">
        <v>2468050</v>
      </c>
      <c r="G38" s="18">
        <f t="shared" si="0"/>
        <v>4.9026525785020297E-3</v>
      </c>
      <c r="H38" s="19"/>
    </row>
    <row r="39" spans="1:8" s="2" customFormat="1" x14ac:dyDescent="0.25">
      <c r="A39" s="14"/>
      <c r="B39" s="15" t="s">
        <v>99</v>
      </c>
      <c r="C39" s="16" t="s">
        <v>100</v>
      </c>
      <c r="D39" s="16" t="s">
        <v>101</v>
      </c>
      <c r="E39" s="17">
        <v>26793</v>
      </c>
      <c r="F39" s="17">
        <v>10978431.75</v>
      </c>
      <c r="G39" s="18">
        <f t="shared" si="0"/>
        <v>2.1808081978503698E-2</v>
      </c>
      <c r="H39" s="19"/>
    </row>
    <row r="40" spans="1:8" s="2" customFormat="1" x14ac:dyDescent="0.25">
      <c r="A40" s="14"/>
      <c r="B40" s="15" t="s">
        <v>102</v>
      </c>
      <c r="C40" s="16" t="s">
        <v>103</v>
      </c>
      <c r="D40" s="16" t="s">
        <v>104</v>
      </c>
      <c r="E40" s="17">
        <v>2695</v>
      </c>
      <c r="F40" s="17">
        <v>1802955</v>
      </c>
      <c r="G40" s="18">
        <f t="shared" si="0"/>
        <v>3.5814760558631827E-3</v>
      </c>
      <c r="H40" s="19"/>
    </row>
    <row r="41" spans="1:8" s="2" customFormat="1" x14ac:dyDescent="0.25">
      <c r="A41" s="14"/>
      <c r="B41" s="15" t="s">
        <v>105</v>
      </c>
      <c r="C41" s="16" t="s">
        <v>106</v>
      </c>
      <c r="D41" s="16" t="s">
        <v>16</v>
      </c>
      <c r="E41" s="17">
        <v>550</v>
      </c>
      <c r="F41" s="17">
        <v>2798235</v>
      </c>
      <c r="G41" s="18">
        <f t="shared" si="0"/>
        <v>5.5585478568119075E-3</v>
      </c>
      <c r="H41" s="19"/>
    </row>
    <row r="42" spans="1:8" s="2" customFormat="1" x14ac:dyDescent="0.25">
      <c r="A42" s="14"/>
      <c r="B42" s="15" t="s">
        <v>107</v>
      </c>
      <c r="C42" s="16" t="s">
        <v>108</v>
      </c>
      <c r="D42" s="16" t="s">
        <v>34</v>
      </c>
      <c r="E42" s="17">
        <v>15000</v>
      </c>
      <c r="F42" s="17">
        <v>2875650</v>
      </c>
      <c r="G42" s="18">
        <f t="shared" si="0"/>
        <v>5.7123287159374257E-3</v>
      </c>
      <c r="H42" s="19"/>
    </row>
    <row r="43" spans="1:8" s="2" customFormat="1" x14ac:dyDescent="0.25">
      <c r="A43" s="14"/>
      <c r="B43" s="15" t="s">
        <v>109</v>
      </c>
      <c r="C43" s="16" t="s">
        <v>110</v>
      </c>
      <c r="D43" s="16" t="s">
        <v>111</v>
      </c>
      <c r="E43" s="17">
        <v>2345</v>
      </c>
      <c r="F43" s="17">
        <v>3577532</v>
      </c>
      <c r="G43" s="18">
        <f t="shared" si="0"/>
        <v>7.1065806950724357E-3</v>
      </c>
      <c r="H43" s="19"/>
    </row>
    <row r="44" spans="1:8" s="2" customFormat="1" x14ac:dyDescent="0.25">
      <c r="A44" s="14"/>
      <c r="B44" s="15" t="s">
        <v>112</v>
      </c>
      <c r="C44" s="16" t="s">
        <v>113</v>
      </c>
      <c r="D44" s="16" t="s">
        <v>114</v>
      </c>
      <c r="E44" s="17">
        <v>1025</v>
      </c>
      <c r="F44" s="17">
        <v>1092035</v>
      </c>
      <c r="G44" s="18">
        <f t="shared" si="0"/>
        <v>2.1692705611978946E-3</v>
      </c>
      <c r="H44" s="19"/>
    </row>
    <row r="45" spans="1:8" s="2" customFormat="1" x14ac:dyDescent="0.25">
      <c r="A45" s="14"/>
      <c r="B45" s="15" t="s">
        <v>115</v>
      </c>
      <c r="C45" s="16" t="s">
        <v>116</v>
      </c>
      <c r="D45" s="16" t="s">
        <v>117</v>
      </c>
      <c r="E45" s="17">
        <v>12050</v>
      </c>
      <c r="F45" s="17">
        <v>5870157.5</v>
      </c>
      <c r="G45" s="18">
        <f t="shared" si="0"/>
        <v>1.166076165539111E-2</v>
      </c>
      <c r="H45" s="19"/>
    </row>
    <row r="46" spans="1:8" s="2" customFormat="1" x14ac:dyDescent="0.25">
      <c r="A46" s="14"/>
      <c r="B46" s="15" t="s">
        <v>118</v>
      </c>
      <c r="C46" s="16" t="s">
        <v>119</v>
      </c>
      <c r="D46" s="16" t="s">
        <v>120</v>
      </c>
      <c r="E46" s="17">
        <v>7700</v>
      </c>
      <c r="F46" s="17">
        <v>3239005</v>
      </c>
      <c r="G46" s="18">
        <f t="shared" si="0"/>
        <v>6.4341144689252523E-3</v>
      </c>
      <c r="H46" s="19"/>
    </row>
    <row r="47" spans="1:8" s="2" customFormat="1" x14ac:dyDescent="0.25">
      <c r="A47" s="14"/>
      <c r="B47" s="15" t="s">
        <v>121</v>
      </c>
      <c r="C47" s="16" t="s">
        <v>122</v>
      </c>
      <c r="D47" s="16" t="s">
        <v>123</v>
      </c>
      <c r="E47" s="17">
        <v>9500</v>
      </c>
      <c r="F47" s="17">
        <v>2220245</v>
      </c>
      <c r="G47" s="18">
        <f t="shared" si="0"/>
        <v>4.4104008728170982E-3</v>
      </c>
      <c r="H47" s="19"/>
    </row>
    <row r="48" spans="1:8" s="2" customFormat="1" x14ac:dyDescent="0.25">
      <c r="A48" s="14"/>
      <c r="B48" s="15" t="s">
        <v>124</v>
      </c>
      <c r="C48" s="16" t="s">
        <v>125</v>
      </c>
      <c r="D48" s="16" t="s">
        <v>28</v>
      </c>
      <c r="E48" s="17">
        <v>200</v>
      </c>
      <c r="F48" s="17">
        <v>1026700</v>
      </c>
      <c r="G48" s="18">
        <f t="shared" si="0"/>
        <v>2.039485991915899E-3</v>
      </c>
      <c r="H48" s="19"/>
    </row>
    <row r="49" spans="1:8" s="2" customFormat="1" x14ac:dyDescent="0.25">
      <c r="A49" s="14"/>
      <c r="B49" s="15" t="s">
        <v>126</v>
      </c>
      <c r="C49" s="16" t="s">
        <v>127</v>
      </c>
      <c r="D49" s="16" t="s">
        <v>128</v>
      </c>
      <c r="E49" s="17">
        <v>1092</v>
      </c>
      <c r="F49" s="17">
        <v>6359808</v>
      </c>
      <c r="G49" s="18">
        <f t="shared" si="0"/>
        <v>1.2633426830889909E-2</v>
      </c>
      <c r="H49" s="19"/>
    </row>
    <row r="50" spans="1:8" s="2" customFormat="1" x14ac:dyDescent="0.25">
      <c r="A50" s="14"/>
      <c r="B50" s="15" t="s">
        <v>129</v>
      </c>
      <c r="C50" s="16" t="s">
        <v>130</v>
      </c>
      <c r="D50" s="16" t="s">
        <v>34</v>
      </c>
      <c r="E50" s="17">
        <v>3229</v>
      </c>
      <c r="F50" s="17">
        <v>6329808.7000000002</v>
      </c>
      <c r="G50" s="18">
        <f t="shared" si="0"/>
        <v>1.2573834786361534E-2</v>
      </c>
      <c r="H50" s="19"/>
    </row>
    <row r="51" spans="1:8" s="2" customFormat="1" x14ac:dyDescent="0.25">
      <c r="A51" s="14"/>
      <c r="B51" s="15" t="s">
        <v>131</v>
      </c>
      <c r="C51" s="16" t="s">
        <v>132</v>
      </c>
      <c r="D51" s="16" t="s">
        <v>34</v>
      </c>
      <c r="E51" s="17">
        <v>8595</v>
      </c>
      <c r="F51" s="17">
        <v>8983494</v>
      </c>
      <c r="G51" s="18">
        <f t="shared" si="0"/>
        <v>1.7845242204597767E-2</v>
      </c>
      <c r="H51" s="19"/>
    </row>
    <row r="52" spans="1:8" s="2" customFormat="1" x14ac:dyDescent="0.25">
      <c r="A52" s="14"/>
      <c r="B52" s="15" t="s">
        <v>133</v>
      </c>
      <c r="C52" s="16" t="s">
        <v>134</v>
      </c>
      <c r="D52" s="16" t="s">
        <v>135</v>
      </c>
      <c r="E52" s="17">
        <v>1160</v>
      </c>
      <c r="F52" s="17">
        <v>1341192</v>
      </c>
      <c r="G52" s="18">
        <f t="shared" si="0"/>
        <v>2.6642079443553795E-3</v>
      </c>
      <c r="H52" s="19"/>
    </row>
    <row r="53" spans="1:8" s="2" customFormat="1" x14ac:dyDescent="0.25">
      <c r="A53" s="14"/>
      <c r="B53" s="15" t="s">
        <v>136</v>
      </c>
      <c r="C53" s="16" t="s">
        <v>137</v>
      </c>
      <c r="D53" s="16" t="s">
        <v>88</v>
      </c>
      <c r="E53" s="17">
        <v>2365</v>
      </c>
      <c r="F53" s="17">
        <v>884864.75</v>
      </c>
      <c r="G53" s="18">
        <f t="shared" si="0"/>
        <v>1.757737666665203E-3</v>
      </c>
      <c r="H53" s="19"/>
    </row>
    <row r="54" spans="1:8" s="2" customFormat="1" x14ac:dyDescent="0.25">
      <c r="A54" s="14"/>
      <c r="B54" s="15" t="s">
        <v>138</v>
      </c>
      <c r="C54" s="16" t="s">
        <v>139</v>
      </c>
      <c r="D54" s="16" t="s">
        <v>140</v>
      </c>
      <c r="E54" s="17">
        <v>11750</v>
      </c>
      <c r="F54" s="17">
        <v>2444117.5</v>
      </c>
      <c r="G54" s="18">
        <f t="shared" si="0"/>
        <v>4.8551119156973865E-3</v>
      </c>
      <c r="H54" s="19"/>
    </row>
    <row r="55" spans="1:8" s="2" customFormat="1" x14ac:dyDescent="0.25">
      <c r="A55" s="14"/>
      <c r="B55" s="15" t="s">
        <v>141</v>
      </c>
      <c r="C55" s="16" t="s">
        <v>142</v>
      </c>
      <c r="D55" s="16" t="s">
        <v>143</v>
      </c>
      <c r="E55" s="17">
        <v>15120</v>
      </c>
      <c r="F55" s="17">
        <v>5585328</v>
      </c>
      <c r="G55" s="18">
        <f t="shared" si="0"/>
        <v>1.1094962711849269E-2</v>
      </c>
      <c r="H55" s="19"/>
    </row>
    <row r="56" spans="1:8" s="2" customFormat="1" x14ac:dyDescent="0.25">
      <c r="A56" s="14"/>
      <c r="B56" s="15" t="s">
        <v>144</v>
      </c>
      <c r="C56" s="16" t="s">
        <v>145</v>
      </c>
      <c r="D56" s="16" t="s">
        <v>146</v>
      </c>
      <c r="E56" s="17">
        <v>3745</v>
      </c>
      <c r="F56" s="17">
        <v>2767742.25</v>
      </c>
      <c r="G56" s="18">
        <f t="shared" si="0"/>
        <v>5.4979755995994859E-3</v>
      </c>
      <c r="H56" s="19"/>
    </row>
    <row r="57" spans="1:8" s="2" customFormat="1" x14ac:dyDescent="0.25">
      <c r="A57" s="14"/>
      <c r="B57" s="15" t="s">
        <v>147</v>
      </c>
      <c r="C57" s="16" t="s">
        <v>148</v>
      </c>
      <c r="D57" s="16" t="s">
        <v>149</v>
      </c>
      <c r="E57" s="17">
        <v>1545</v>
      </c>
      <c r="F57" s="17">
        <v>5606496</v>
      </c>
      <c r="G57" s="18">
        <f t="shared" si="0"/>
        <v>1.1137011839614804E-2</v>
      </c>
      <c r="H57" s="19"/>
    </row>
    <row r="58" spans="1:8" s="2" customFormat="1" x14ac:dyDescent="0.25">
      <c r="A58" s="14"/>
      <c r="B58" s="15" t="s">
        <v>150</v>
      </c>
      <c r="C58" s="16" t="s">
        <v>151</v>
      </c>
      <c r="D58" s="16" t="s">
        <v>85</v>
      </c>
      <c r="E58" s="17">
        <v>8360</v>
      </c>
      <c r="F58" s="17">
        <v>7338826</v>
      </c>
      <c r="G58" s="18">
        <f t="shared" si="0"/>
        <v>1.4578195017150276E-2</v>
      </c>
      <c r="H58" s="19"/>
    </row>
    <row r="59" spans="1:8" s="2" customFormat="1" x14ac:dyDescent="0.25">
      <c r="A59" s="14"/>
      <c r="B59" s="15" t="s">
        <v>152</v>
      </c>
      <c r="C59" s="16" t="s">
        <v>153</v>
      </c>
      <c r="D59" s="16" t="s">
        <v>154</v>
      </c>
      <c r="E59" s="17">
        <v>1000</v>
      </c>
      <c r="F59" s="17">
        <v>3826200</v>
      </c>
      <c r="G59" s="18">
        <f t="shared" si="0"/>
        <v>7.6005467052387378E-3</v>
      </c>
      <c r="H59" s="19"/>
    </row>
    <row r="60" spans="1:8" s="2" customFormat="1" x14ac:dyDescent="0.25">
      <c r="A60" s="14"/>
      <c r="B60" s="15" t="s">
        <v>155</v>
      </c>
      <c r="C60" s="16" t="s">
        <v>156</v>
      </c>
      <c r="D60" s="16" t="s">
        <v>157</v>
      </c>
      <c r="E60" s="17">
        <v>28</v>
      </c>
      <c r="F60" s="17">
        <v>1118880</v>
      </c>
      <c r="G60" s="18">
        <f t="shared" si="0"/>
        <v>2.2225967533211852E-3</v>
      </c>
      <c r="H60" s="19"/>
    </row>
    <row r="61" spans="1:8" s="2" customFormat="1" x14ac:dyDescent="0.25">
      <c r="A61" s="14"/>
      <c r="B61" s="15" t="s">
        <v>158</v>
      </c>
      <c r="C61" s="16" t="s">
        <v>159</v>
      </c>
      <c r="D61" s="16" t="s">
        <v>47</v>
      </c>
      <c r="E61" s="17">
        <v>3000</v>
      </c>
      <c r="F61" s="17">
        <v>5684700</v>
      </c>
      <c r="G61" s="18">
        <f t="shared" si="0"/>
        <v>1.1292360006081923E-2</v>
      </c>
      <c r="H61" s="19"/>
    </row>
    <row r="62" spans="1:8" s="2" customFormat="1" x14ac:dyDescent="0.25">
      <c r="A62" s="14"/>
      <c r="B62" s="15" t="s">
        <v>160</v>
      </c>
      <c r="C62" s="16" t="s">
        <v>161</v>
      </c>
      <c r="D62" s="16" t="s">
        <v>162</v>
      </c>
      <c r="E62" s="17">
        <v>2250</v>
      </c>
      <c r="F62" s="17">
        <v>6273000</v>
      </c>
      <c r="G62" s="18">
        <f t="shared" si="0"/>
        <v>1.2460987267252784E-2</v>
      </c>
      <c r="H62" s="19"/>
    </row>
    <row r="63" spans="1:8" s="2" customFormat="1" x14ac:dyDescent="0.25">
      <c r="A63" s="14"/>
      <c r="B63" s="15" t="s">
        <v>163</v>
      </c>
      <c r="C63" s="16" t="s">
        <v>164</v>
      </c>
      <c r="D63" s="16" t="s">
        <v>165</v>
      </c>
      <c r="E63" s="17">
        <v>20</v>
      </c>
      <c r="F63" s="17">
        <v>629600</v>
      </c>
      <c r="G63" s="18">
        <f t="shared" si="0"/>
        <v>1.2506675567451543E-3</v>
      </c>
      <c r="H63" s="19"/>
    </row>
    <row r="64" spans="1:8" s="2" customFormat="1" x14ac:dyDescent="0.25">
      <c r="A64" s="14"/>
      <c r="B64" s="15" t="s">
        <v>166</v>
      </c>
      <c r="C64" s="16" t="s">
        <v>167</v>
      </c>
      <c r="D64" s="16" t="s">
        <v>85</v>
      </c>
      <c r="E64" s="17">
        <v>24250</v>
      </c>
      <c r="F64" s="17">
        <v>2697570</v>
      </c>
      <c r="G64" s="18">
        <f t="shared" si="0"/>
        <v>5.3585820855289483E-3</v>
      </c>
      <c r="H64" s="19"/>
    </row>
    <row r="65" spans="1:15" s="2" customFormat="1" x14ac:dyDescent="0.25">
      <c r="A65" s="14"/>
      <c r="B65" s="15" t="s">
        <v>168</v>
      </c>
      <c r="C65" s="16" t="s">
        <v>169</v>
      </c>
      <c r="D65" s="16" t="s">
        <v>19</v>
      </c>
      <c r="E65" s="17">
        <v>9403</v>
      </c>
      <c r="F65" s="17">
        <v>17760386.399999999</v>
      </c>
      <c r="G65" s="18">
        <f t="shared" si="0"/>
        <v>3.5280081108224053E-2</v>
      </c>
      <c r="H65" s="19"/>
    </row>
    <row r="66" spans="1:15" s="2" customFormat="1" x14ac:dyDescent="0.25">
      <c r="A66" s="14"/>
      <c r="B66" s="15" t="s">
        <v>170</v>
      </c>
      <c r="C66" s="16" t="s">
        <v>171</v>
      </c>
      <c r="D66" s="16" t="s">
        <v>172</v>
      </c>
      <c r="E66" s="17">
        <v>2400</v>
      </c>
      <c r="F66" s="17">
        <v>3069600</v>
      </c>
      <c r="G66" s="18">
        <f t="shared" si="0"/>
        <v>6.097600273483046E-3</v>
      </c>
      <c r="H66" s="19"/>
    </row>
    <row r="67" spans="1:15" s="2" customFormat="1" x14ac:dyDescent="0.25">
      <c r="A67" s="14"/>
      <c r="B67" s="15" t="s">
        <v>173</v>
      </c>
      <c r="C67" s="16" t="s">
        <v>174</v>
      </c>
      <c r="D67" s="16" t="s">
        <v>175</v>
      </c>
      <c r="E67" s="17">
        <v>360</v>
      </c>
      <c r="F67" s="17">
        <v>2739600</v>
      </c>
      <c r="G67" s="18">
        <f t="shared" si="0"/>
        <v>5.4420724880225937E-3</v>
      </c>
      <c r="H67" s="19"/>
    </row>
    <row r="68" spans="1:15" s="2" customFormat="1" x14ac:dyDescent="0.25">
      <c r="A68" s="14"/>
      <c r="B68" s="15" t="s">
        <v>176</v>
      </c>
      <c r="C68" s="16" t="s">
        <v>177</v>
      </c>
      <c r="D68" s="16" t="s">
        <v>178</v>
      </c>
      <c r="E68" s="17">
        <v>2780</v>
      </c>
      <c r="F68" s="17">
        <v>8575466</v>
      </c>
      <c r="G68" s="18">
        <f t="shared" si="0"/>
        <v>1.7034715867489107E-2</v>
      </c>
      <c r="H68" s="19"/>
    </row>
    <row r="69" spans="1:15" s="2" customFormat="1" x14ac:dyDescent="0.25">
      <c r="A69" s="14"/>
      <c r="B69" s="15" t="s">
        <v>179</v>
      </c>
      <c r="C69" s="16" t="s">
        <v>180</v>
      </c>
      <c r="D69" s="16" t="s">
        <v>34</v>
      </c>
      <c r="E69" s="17">
        <v>71070</v>
      </c>
      <c r="F69" s="17">
        <v>7379198.0999999996</v>
      </c>
      <c r="G69" s="18">
        <f t="shared" si="0"/>
        <v>1.4658392087778725E-2</v>
      </c>
      <c r="H69" s="19"/>
    </row>
    <row r="70" spans="1:15" s="2" customFormat="1" x14ac:dyDescent="0.25">
      <c r="A70" s="14"/>
      <c r="B70" s="15" t="s">
        <v>181</v>
      </c>
      <c r="C70" s="16" t="s">
        <v>182</v>
      </c>
      <c r="D70" s="16" t="s">
        <v>67</v>
      </c>
      <c r="E70" s="17">
        <v>710</v>
      </c>
      <c r="F70" s="17">
        <v>8974400</v>
      </c>
      <c r="G70" s="18">
        <f t="shared" si="0"/>
        <v>1.7827177447988743E-2</v>
      </c>
      <c r="H70" s="19"/>
    </row>
    <row r="71" spans="1:15" s="2" customFormat="1" x14ac:dyDescent="0.25">
      <c r="A71" s="14"/>
      <c r="B71" s="15" t="s">
        <v>183</v>
      </c>
      <c r="C71" s="16" t="s">
        <v>184</v>
      </c>
      <c r="D71" s="16" t="s">
        <v>16</v>
      </c>
      <c r="E71" s="17">
        <v>885</v>
      </c>
      <c r="F71" s="17">
        <v>2899791</v>
      </c>
      <c r="G71" s="18">
        <f t="shared" ref="G71:G91" si="1">+F71/$F$104</f>
        <v>5.7602835531156095E-3</v>
      </c>
      <c r="H71" s="19"/>
    </row>
    <row r="72" spans="1:15" s="2" customFormat="1" x14ac:dyDescent="0.25">
      <c r="A72" s="14"/>
      <c r="B72" s="15" t="s">
        <v>185</v>
      </c>
      <c r="C72" s="16" t="s">
        <v>186</v>
      </c>
      <c r="D72" s="16" t="s">
        <v>34</v>
      </c>
      <c r="E72" s="17">
        <v>3450</v>
      </c>
      <c r="F72" s="17">
        <v>2253195</v>
      </c>
      <c r="G72" s="18">
        <f t="shared" si="1"/>
        <v>4.475854328971407E-3</v>
      </c>
      <c r="H72" s="19"/>
    </row>
    <row r="73" spans="1:15" s="2" customFormat="1" x14ac:dyDescent="0.25">
      <c r="A73" s="14"/>
      <c r="B73" s="15" t="s">
        <v>187</v>
      </c>
      <c r="C73" s="16" t="s">
        <v>188</v>
      </c>
      <c r="D73" s="16" t="s">
        <v>189</v>
      </c>
      <c r="E73" s="17">
        <v>732</v>
      </c>
      <c r="F73" s="17">
        <v>10827012</v>
      </c>
      <c r="G73" s="18">
        <f t="shared" si="1"/>
        <v>2.1507294543981047E-2</v>
      </c>
      <c r="H73" s="19"/>
    </row>
    <row r="74" spans="1:15" s="2" customFormat="1" x14ac:dyDescent="0.25">
      <c r="A74" s="14"/>
      <c r="B74" s="15" t="s">
        <v>190</v>
      </c>
      <c r="C74" s="16" t="s">
        <v>191</v>
      </c>
      <c r="D74" s="16" t="s">
        <v>192</v>
      </c>
      <c r="E74" s="17">
        <v>275</v>
      </c>
      <c r="F74" s="17">
        <v>1016070</v>
      </c>
      <c r="G74" s="18">
        <f t="shared" si="1"/>
        <v>2.0183700514327333E-3</v>
      </c>
      <c r="H74" s="19"/>
    </row>
    <row r="75" spans="1:15" s="2" customFormat="1" x14ac:dyDescent="0.25">
      <c r="A75" s="14"/>
      <c r="B75" s="15" t="s">
        <v>193</v>
      </c>
      <c r="C75" s="16" t="s">
        <v>194</v>
      </c>
      <c r="D75" s="16" t="s">
        <v>195</v>
      </c>
      <c r="E75" s="17">
        <v>7400</v>
      </c>
      <c r="F75" s="17">
        <v>5296550</v>
      </c>
      <c r="G75" s="18">
        <f t="shared" si="1"/>
        <v>1.0521320279032E-2</v>
      </c>
      <c r="H75" s="20"/>
      <c r="L75" s="16"/>
      <c r="M75" s="16"/>
      <c r="N75" s="16"/>
      <c r="O75" s="16"/>
    </row>
    <row r="76" spans="1:15" s="2" customFormat="1" outlineLevel="1" x14ac:dyDescent="0.25">
      <c r="A76" s="14"/>
      <c r="B76" s="15" t="s">
        <v>196</v>
      </c>
      <c r="C76" s="16" t="s">
        <v>197</v>
      </c>
      <c r="D76" s="16" t="s">
        <v>198</v>
      </c>
      <c r="E76" s="17">
        <v>1000</v>
      </c>
      <c r="F76" s="17">
        <v>2471400</v>
      </c>
      <c r="G76" s="18">
        <f t="shared" si="1"/>
        <v>4.909307178748371E-3</v>
      </c>
      <c r="H76" s="20"/>
      <c r="L76" s="16"/>
      <c r="M76" s="16"/>
      <c r="N76" s="16"/>
      <c r="O76" s="16"/>
    </row>
    <row r="77" spans="1:15" s="2" customFormat="1" outlineLevel="1" x14ac:dyDescent="0.25">
      <c r="A77" s="14"/>
      <c r="B77" s="15" t="s">
        <v>199</v>
      </c>
      <c r="C77" s="16" t="s">
        <v>200</v>
      </c>
      <c r="D77" s="16" t="s">
        <v>201</v>
      </c>
      <c r="E77" s="17">
        <v>375</v>
      </c>
      <c r="F77" s="17">
        <v>1063650</v>
      </c>
      <c r="G77" s="18">
        <f t="shared" si="1"/>
        <v>2.1128852394091224E-3</v>
      </c>
      <c r="H77" s="20"/>
      <c r="L77" s="16"/>
      <c r="M77" s="16"/>
      <c r="N77" s="16"/>
      <c r="O77" s="16"/>
    </row>
    <row r="78" spans="1:15" s="2" customFormat="1" outlineLevel="1" x14ac:dyDescent="0.25">
      <c r="A78" s="14"/>
      <c r="B78" s="15" t="s">
        <v>202</v>
      </c>
      <c r="C78" s="16" t="s">
        <v>203</v>
      </c>
      <c r="D78" s="16" t="s">
        <v>178</v>
      </c>
      <c r="E78" s="17">
        <v>1120</v>
      </c>
      <c r="F78" s="17">
        <v>1659168</v>
      </c>
      <c r="G78" s="18">
        <f t="shared" si="1"/>
        <v>3.2958506810510549E-3</v>
      </c>
      <c r="H78" s="20"/>
    </row>
    <row r="79" spans="1:15" s="2" customFormat="1" outlineLevel="1" x14ac:dyDescent="0.25">
      <c r="A79" s="14"/>
      <c r="B79" s="15" t="s">
        <v>204</v>
      </c>
      <c r="C79" s="16" t="s">
        <v>205</v>
      </c>
      <c r="D79" s="16" t="s">
        <v>47</v>
      </c>
      <c r="E79" s="17">
        <v>730</v>
      </c>
      <c r="F79" s="17">
        <v>2598654</v>
      </c>
      <c r="G79" s="18">
        <f t="shared" si="1"/>
        <v>5.1620906115089297E-3</v>
      </c>
      <c r="H79" s="20"/>
    </row>
    <row r="80" spans="1:15" s="2" customFormat="1" outlineLevel="1" x14ac:dyDescent="0.25">
      <c r="A80" s="14"/>
      <c r="B80" s="15" t="s">
        <v>206</v>
      </c>
      <c r="C80" s="16" t="s">
        <v>207</v>
      </c>
      <c r="D80" s="16" t="s">
        <v>85</v>
      </c>
      <c r="E80" s="17">
        <v>11000</v>
      </c>
      <c r="F80" s="17">
        <v>6382750</v>
      </c>
      <c r="G80" s="18">
        <f t="shared" si="1"/>
        <v>1.2678999917114252E-2</v>
      </c>
      <c r="H80" s="20"/>
    </row>
    <row r="81" spans="1:8" s="2" customFormat="1" outlineLevel="1" x14ac:dyDescent="0.25">
      <c r="A81" s="14"/>
      <c r="B81" s="15" t="s">
        <v>208</v>
      </c>
      <c r="C81" s="16" t="s">
        <v>209</v>
      </c>
      <c r="D81" s="16" t="s">
        <v>88</v>
      </c>
      <c r="E81" s="17">
        <v>22450</v>
      </c>
      <c r="F81" s="17">
        <v>7353497.5</v>
      </c>
      <c r="G81" s="18">
        <f t="shared" si="1"/>
        <v>1.4607339186557497E-2</v>
      </c>
      <c r="H81" s="20"/>
    </row>
    <row r="82" spans="1:8" s="2" customFormat="1" outlineLevel="1" x14ac:dyDescent="0.25">
      <c r="A82" s="14"/>
      <c r="B82" s="15" t="s">
        <v>210</v>
      </c>
      <c r="C82" s="16" t="s">
        <v>211</v>
      </c>
      <c r="D82" s="16" t="s">
        <v>212</v>
      </c>
      <c r="E82" s="17">
        <v>9924</v>
      </c>
      <c r="F82" s="17">
        <v>2731581</v>
      </c>
      <c r="G82" s="18">
        <f t="shared" si="1"/>
        <v>5.4261431628359041E-3</v>
      </c>
      <c r="H82" s="20"/>
    </row>
    <row r="83" spans="1:8" s="2" customFormat="1" outlineLevel="1" x14ac:dyDescent="0.25">
      <c r="A83" s="14"/>
      <c r="B83" s="15" t="s">
        <v>213</v>
      </c>
      <c r="C83" s="16" t="s">
        <v>214</v>
      </c>
      <c r="D83" s="16" t="s">
        <v>215</v>
      </c>
      <c r="E83" s="17">
        <v>16250</v>
      </c>
      <c r="F83" s="17">
        <v>5101687.5</v>
      </c>
      <c r="G83" s="18">
        <f t="shared" si="1"/>
        <v>1.013423608783719E-2</v>
      </c>
      <c r="H83" s="20"/>
    </row>
    <row r="84" spans="1:8" s="2" customFormat="1" outlineLevel="1" x14ac:dyDescent="0.25">
      <c r="A84" s="14"/>
      <c r="B84" s="15" t="s">
        <v>216</v>
      </c>
      <c r="C84" s="16" t="s">
        <v>217</v>
      </c>
      <c r="D84" s="16" t="s">
        <v>93</v>
      </c>
      <c r="E84" s="17">
        <v>8395</v>
      </c>
      <c r="F84" s="17">
        <v>6481359.75</v>
      </c>
      <c r="G84" s="18">
        <f t="shared" si="1"/>
        <v>1.2874883041484885E-2</v>
      </c>
      <c r="H84" s="20"/>
    </row>
    <row r="85" spans="1:8" s="2" customFormat="1" outlineLevel="1" x14ac:dyDescent="0.25">
      <c r="A85" s="14"/>
      <c r="B85" s="15" t="s">
        <v>218</v>
      </c>
      <c r="C85" s="16" t="s">
        <v>219</v>
      </c>
      <c r="D85" s="16" t="s">
        <v>220</v>
      </c>
      <c r="E85" s="17">
        <v>740</v>
      </c>
      <c r="F85" s="17">
        <v>3920520</v>
      </c>
      <c r="G85" s="18">
        <f t="shared" si="1"/>
        <v>7.7879084650103441E-3</v>
      </c>
      <c r="H85" s="21"/>
    </row>
    <row r="86" spans="1:8" s="2" customFormat="1" outlineLevel="1" x14ac:dyDescent="0.25">
      <c r="A86" s="14"/>
      <c r="B86" s="15" t="s">
        <v>221</v>
      </c>
      <c r="C86" s="16" t="s">
        <v>222</v>
      </c>
      <c r="D86" s="16" t="s">
        <v>223</v>
      </c>
      <c r="E86" s="17">
        <v>910</v>
      </c>
      <c r="F86" s="17">
        <v>1193010</v>
      </c>
      <c r="G86" s="18">
        <f t="shared" si="1"/>
        <v>2.3698521313096198E-3</v>
      </c>
      <c r="H86" s="20"/>
    </row>
    <row r="87" spans="1:8" s="2" customFormat="1" outlineLevel="1" x14ac:dyDescent="0.25">
      <c r="A87" s="14"/>
      <c r="B87" s="15" t="s">
        <v>224</v>
      </c>
      <c r="C87" s="16" t="s">
        <v>225</v>
      </c>
      <c r="D87" s="16" t="s">
        <v>28</v>
      </c>
      <c r="E87" s="17">
        <v>3675</v>
      </c>
      <c r="F87" s="17">
        <v>5346390</v>
      </c>
      <c r="G87" s="18">
        <f t="shared" si="1"/>
        <v>1.0620324839114875E-2</v>
      </c>
      <c r="H87" s="20"/>
    </row>
    <row r="88" spans="1:8" s="2" customFormat="1" outlineLevel="1" x14ac:dyDescent="0.25">
      <c r="A88" s="14"/>
      <c r="B88" s="15" t="s">
        <v>226</v>
      </c>
      <c r="C88" s="16" t="s">
        <v>227</v>
      </c>
      <c r="D88" s="16" t="s">
        <v>228</v>
      </c>
      <c r="E88" s="17">
        <v>25300</v>
      </c>
      <c r="F88" s="17">
        <v>7488800</v>
      </c>
      <c r="G88" s="18">
        <f t="shared" si="1"/>
        <v>1.4876110544715869E-2</v>
      </c>
      <c r="H88" s="20"/>
    </row>
    <row r="89" spans="1:8" s="2" customFormat="1" x14ac:dyDescent="0.25">
      <c r="A89" s="22" t="s">
        <v>229</v>
      </c>
      <c r="B89" s="15" t="s">
        <v>230</v>
      </c>
      <c r="C89" s="16" t="s">
        <v>231</v>
      </c>
      <c r="D89" s="16" t="s">
        <v>16</v>
      </c>
      <c r="E89" s="17">
        <v>51</v>
      </c>
      <c r="F89" s="17">
        <v>440206.5</v>
      </c>
      <c r="G89" s="18">
        <f t="shared" si="1"/>
        <v>8.7444724875847485E-4</v>
      </c>
      <c r="H89" s="20"/>
    </row>
    <row r="90" spans="1:8" s="2" customFormat="1" x14ac:dyDescent="0.25">
      <c r="A90" s="1"/>
      <c r="B90" s="15" t="s">
        <v>232</v>
      </c>
      <c r="C90" s="16" t="s">
        <v>233</v>
      </c>
      <c r="D90" s="16" t="s">
        <v>234</v>
      </c>
      <c r="E90" s="17">
        <v>1875</v>
      </c>
      <c r="F90" s="17">
        <v>3587812.5</v>
      </c>
      <c r="G90" s="18">
        <f t="shared" si="1"/>
        <v>7.1270023720373631E-3</v>
      </c>
      <c r="H90" s="20"/>
    </row>
    <row r="91" spans="1:8" s="2" customFormat="1" x14ac:dyDescent="0.25">
      <c r="A91" s="1"/>
      <c r="B91" s="15" t="s">
        <v>235</v>
      </c>
      <c r="C91" s="16" t="s">
        <v>236</v>
      </c>
      <c r="D91" s="16" t="s">
        <v>237</v>
      </c>
      <c r="E91" s="17">
        <v>455</v>
      </c>
      <c r="F91" s="17">
        <v>7593950</v>
      </c>
      <c r="G91" s="18">
        <f t="shared" si="1"/>
        <v>1.5084985534537586E-2</v>
      </c>
      <c r="H91" s="20"/>
    </row>
    <row r="92" spans="1:8" s="2" customFormat="1" x14ac:dyDescent="0.25">
      <c r="A92" s="1"/>
      <c r="B92" s="23"/>
      <c r="C92" s="23" t="s">
        <v>238</v>
      </c>
      <c r="D92" s="23"/>
      <c r="E92" s="24"/>
      <c r="F92" s="25">
        <f>SUM(F7:F91)</f>
        <v>499246223.09999996</v>
      </c>
      <c r="G92" s="26">
        <f>+F92/$F$104</f>
        <v>0.99172657887344851</v>
      </c>
      <c r="H92" s="27"/>
    </row>
    <row r="93" spans="1:8" s="2" customFormat="1" x14ac:dyDescent="0.25">
      <c r="A93" s="28" t="s">
        <v>239</v>
      </c>
      <c r="E93" s="3"/>
      <c r="G93" s="8"/>
    </row>
    <row r="94" spans="1:8" s="2" customFormat="1" x14ac:dyDescent="0.25">
      <c r="A94" s="1"/>
      <c r="B94" s="29"/>
      <c r="C94" s="29" t="s">
        <v>240</v>
      </c>
      <c r="D94" s="29"/>
      <c r="E94" s="29"/>
      <c r="F94" s="29" t="s">
        <v>11</v>
      </c>
      <c r="G94" s="30" t="s">
        <v>12</v>
      </c>
      <c r="H94" s="29" t="s">
        <v>13</v>
      </c>
    </row>
    <row r="95" spans="1:8" s="2" customFormat="1" x14ac:dyDescent="0.25">
      <c r="A95" s="1"/>
      <c r="B95" s="28"/>
      <c r="C95" s="23" t="s">
        <v>241</v>
      </c>
      <c r="D95" s="16"/>
      <c r="E95" s="31"/>
      <c r="F95" s="32" t="s">
        <v>242</v>
      </c>
      <c r="G95" s="26">
        <v>0</v>
      </c>
      <c r="H95" s="16"/>
    </row>
    <row r="96" spans="1:8" s="2" customFormat="1" x14ac:dyDescent="0.25">
      <c r="A96" s="1"/>
      <c r="B96" s="28" t="s">
        <v>243</v>
      </c>
      <c r="C96" s="23" t="s">
        <v>244</v>
      </c>
      <c r="D96" s="23"/>
      <c r="E96" s="24"/>
      <c r="F96" s="17">
        <v>3524824.79</v>
      </c>
      <c r="G96" s="26">
        <f>+F96/$F$104</f>
        <v>7.001880571893348E-3</v>
      </c>
      <c r="H96" s="16"/>
    </row>
    <row r="97" spans="1:8" s="2" customFormat="1" x14ac:dyDescent="0.25">
      <c r="A97" s="1"/>
      <c r="B97" s="28"/>
      <c r="C97" s="23" t="s">
        <v>245</v>
      </c>
      <c r="D97" s="16"/>
      <c r="E97" s="31"/>
      <c r="F97" s="24" t="s">
        <v>242</v>
      </c>
      <c r="G97" s="26">
        <v>0</v>
      </c>
      <c r="H97" s="16"/>
    </row>
    <row r="98" spans="1:8" s="2" customFormat="1" x14ac:dyDescent="0.25">
      <c r="A98" s="1"/>
      <c r="B98" s="28"/>
      <c r="C98" s="23" t="s">
        <v>246</v>
      </c>
      <c r="D98" s="16"/>
      <c r="E98" s="31"/>
      <c r="F98" s="24" t="s">
        <v>242</v>
      </c>
      <c r="G98" s="26">
        <v>0</v>
      </c>
      <c r="H98" s="16"/>
    </row>
    <row r="99" spans="1:8" s="2" customFormat="1" x14ac:dyDescent="0.25">
      <c r="A99" s="1"/>
      <c r="B99" s="28"/>
      <c r="C99" s="23" t="s">
        <v>247</v>
      </c>
      <c r="D99" s="16"/>
      <c r="E99" s="31"/>
      <c r="F99" s="24" t="s">
        <v>242</v>
      </c>
      <c r="G99" s="26">
        <v>0</v>
      </c>
      <c r="H99" s="16"/>
    </row>
    <row r="100" spans="1:8" s="2" customFormat="1" x14ac:dyDescent="0.25">
      <c r="A100" s="1"/>
      <c r="B100" s="16" t="s">
        <v>239</v>
      </c>
      <c r="C100" s="16" t="s">
        <v>248</v>
      </c>
      <c r="D100" s="16"/>
      <c r="E100" s="31"/>
      <c r="F100" s="17">
        <v>640107.69999999995</v>
      </c>
      <c r="G100" s="26">
        <f>+F100/$F$104</f>
        <v>1.2715405546581324E-3</v>
      </c>
      <c r="H100" s="16"/>
    </row>
    <row r="101" spans="1:8" s="2" customFormat="1" x14ac:dyDescent="0.25">
      <c r="A101" s="1"/>
      <c r="B101" s="28"/>
      <c r="C101" s="16"/>
      <c r="D101" s="16"/>
      <c r="E101" s="31"/>
      <c r="F101" s="32"/>
      <c r="G101" s="26"/>
      <c r="H101" s="16"/>
    </row>
    <row r="102" spans="1:8" s="2" customFormat="1" x14ac:dyDescent="0.25">
      <c r="A102" s="1"/>
      <c r="B102" s="28"/>
      <c r="C102" s="16" t="s">
        <v>249</v>
      </c>
      <c r="D102" s="16"/>
      <c r="E102" s="31"/>
      <c r="F102" s="33">
        <f>SUM(F95:F101)</f>
        <v>4164932.49</v>
      </c>
      <c r="G102" s="26">
        <f>+F102/$F$104</f>
        <v>8.2734211265514807E-3</v>
      </c>
      <c r="H102" s="16"/>
    </row>
    <row r="103" spans="1:8" s="2" customFormat="1" x14ac:dyDescent="0.25">
      <c r="A103" s="1"/>
      <c r="B103" s="28"/>
      <c r="C103" s="16"/>
      <c r="D103" s="16"/>
      <c r="E103" s="31"/>
      <c r="F103" s="33"/>
      <c r="G103" s="26"/>
      <c r="H103" s="16"/>
    </row>
    <row r="104" spans="1:8" s="2" customFormat="1" x14ac:dyDescent="0.25">
      <c r="A104" s="22" t="s">
        <v>250</v>
      </c>
      <c r="B104" s="34"/>
      <c r="C104" s="35" t="s">
        <v>251</v>
      </c>
      <c r="D104" s="36"/>
      <c r="E104" s="37"/>
      <c r="F104" s="37">
        <f>+F102+F92</f>
        <v>503411155.58999997</v>
      </c>
      <c r="G104" s="38">
        <v>1</v>
      </c>
      <c r="H104" s="16"/>
    </row>
    <row r="105" spans="1:8" s="2" customFormat="1" x14ac:dyDescent="0.25">
      <c r="A105" s="1"/>
      <c r="E105" s="3"/>
      <c r="F105" s="39"/>
      <c r="G105" s="8"/>
    </row>
    <row r="106" spans="1:8" s="2" customFormat="1" x14ac:dyDescent="0.25">
      <c r="A106" s="1"/>
      <c r="C106" s="23" t="s">
        <v>252</v>
      </c>
      <c r="D106" s="40"/>
      <c r="E106" s="3"/>
      <c r="F106" s="3">
        <v>0</v>
      </c>
      <c r="G106" s="8"/>
    </row>
    <row r="107" spans="1:8" s="2" customFormat="1" x14ac:dyDescent="0.25">
      <c r="A107" s="1"/>
      <c r="C107" s="23" t="s">
        <v>253</v>
      </c>
      <c r="D107" s="41"/>
      <c r="E107" s="3"/>
      <c r="G107" s="8"/>
    </row>
    <row r="108" spans="1:8" s="2" customFormat="1" x14ac:dyDescent="0.25">
      <c r="A108" s="1"/>
      <c r="C108" s="23" t="s">
        <v>254</v>
      </c>
      <c r="D108" s="41"/>
      <c r="E108" s="3"/>
      <c r="G108" s="8"/>
    </row>
    <row r="109" spans="1:8" s="2" customFormat="1" x14ac:dyDescent="0.25">
      <c r="A109" s="1"/>
      <c r="C109" s="23" t="s">
        <v>255</v>
      </c>
      <c r="D109" s="42">
        <v>28.1752</v>
      </c>
      <c r="E109" s="3"/>
      <c r="G109" s="8"/>
    </row>
    <row r="110" spans="1:8" s="2" customFormat="1" x14ac:dyDescent="0.25">
      <c r="A110" s="1"/>
      <c r="C110" s="23" t="s">
        <v>256</v>
      </c>
      <c r="D110" s="42">
        <v>28.5792</v>
      </c>
      <c r="E110" s="3"/>
      <c r="G110" s="8"/>
    </row>
    <row r="111" spans="1:8" s="2" customFormat="1" x14ac:dyDescent="0.25">
      <c r="A111" s="1" t="s">
        <v>257</v>
      </c>
      <c r="C111" s="23" t="s">
        <v>258</v>
      </c>
      <c r="D111" s="43"/>
      <c r="E111" s="3"/>
      <c r="G111" s="8"/>
    </row>
    <row r="112" spans="1:8" s="2" customFormat="1" x14ac:dyDescent="0.25">
      <c r="A112" s="28" t="s">
        <v>259</v>
      </c>
      <c r="C112" s="23" t="s">
        <v>260</v>
      </c>
      <c r="D112" s="41">
        <v>0</v>
      </c>
      <c r="E112" s="3"/>
      <c r="G112" s="8"/>
    </row>
    <row r="113" spans="1:8" s="2" customFormat="1" x14ac:dyDescent="0.25">
      <c r="A113" s="1"/>
      <c r="C113" s="23" t="s">
        <v>261</v>
      </c>
      <c r="D113" s="41">
        <v>0</v>
      </c>
      <c r="E113" s="3"/>
      <c r="F113" s="39"/>
      <c r="G113" s="44"/>
    </row>
    <row r="114" spans="1:8" s="2" customFormat="1" x14ac:dyDescent="0.25">
      <c r="A114" s="1"/>
      <c r="B114" s="45"/>
      <c r="C114" s="46"/>
      <c r="E114" s="3"/>
      <c r="G114" s="8"/>
    </row>
    <row r="115" spans="1:8" s="2" customFormat="1" x14ac:dyDescent="0.25">
      <c r="A115" s="1"/>
      <c r="E115" s="3"/>
      <c r="F115" s="3"/>
      <c r="G115" s="8"/>
    </row>
    <row r="116" spans="1:8" x14ac:dyDescent="0.25">
      <c r="C116" s="47" t="s">
        <v>262</v>
      </c>
      <c r="D116" s="47"/>
      <c r="E116" s="47"/>
      <c r="F116" s="47"/>
      <c r="G116" s="48"/>
      <c r="H116" s="47"/>
    </row>
    <row r="117" spans="1:8" x14ac:dyDescent="0.25">
      <c r="C117" s="47" t="s">
        <v>263</v>
      </c>
      <c r="D117" s="47"/>
      <c r="E117" s="47"/>
      <c r="F117" s="47" t="s">
        <v>11</v>
      </c>
      <c r="G117" s="48" t="s">
        <v>12</v>
      </c>
      <c r="H117" s="47" t="s">
        <v>13</v>
      </c>
    </row>
    <row r="118" spans="1:8" x14ac:dyDescent="0.25">
      <c r="C118" s="14" t="s">
        <v>264</v>
      </c>
      <c r="F118" s="50">
        <f>SUMIF(Table1345676856[[Industry ]],A111,Table1345676856[Market Value])</f>
        <v>0</v>
      </c>
      <c r="G118" s="51">
        <f>+F118/$F$104</f>
        <v>0</v>
      </c>
    </row>
    <row r="119" spans="1:8" x14ac:dyDescent="0.25">
      <c r="C119" s="1" t="s">
        <v>265</v>
      </c>
      <c r="F119" s="50">
        <f>SUMIF(Table1345676856[[Industry ]],A112,Table1345676856[Market Value])</f>
        <v>0</v>
      </c>
      <c r="G119" s="51">
        <f>+F119/$F$104</f>
        <v>0</v>
      </c>
    </row>
    <row r="120" spans="1:8" x14ac:dyDescent="0.25">
      <c r="C120" s="1" t="s">
        <v>266</v>
      </c>
      <c r="F120" s="50">
        <f>SUMIF($E$132:$E$139,C120,H132:H139)</f>
        <v>0</v>
      </c>
      <c r="G120" s="51">
        <f>+F120/$F$104</f>
        <v>0</v>
      </c>
    </row>
    <row r="121" spans="1:8" x14ac:dyDescent="0.25">
      <c r="C121" s="1" t="s">
        <v>267</v>
      </c>
      <c r="F121" s="50">
        <f t="shared" ref="F121:F129" si="2">SUMIF($E$132:$E$139,C121,H133:H140)</f>
        <v>0</v>
      </c>
      <c r="G121" s="51">
        <f t="shared" ref="G121:G129" si="3">+F121/$F$104</f>
        <v>0</v>
      </c>
    </row>
    <row r="122" spans="1:8" x14ac:dyDescent="0.25">
      <c r="C122" s="1" t="s">
        <v>268</v>
      </c>
      <c r="F122" s="50">
        <f t="shared" si="2"/>
        <v>0</v>
      </c>
      <c r="G122" s="51">
        <f t="shared" si="3"/>
        <v>0</v>
      </c>
    </row>
    <row r="123" spans="1:8" x14ac:dyDescent="0.25">
      <c r="C123" s="1" t="s">
        <v>269</v>
      </c>
      <c r="F123" s="50">
        <f t="shared" si="2"/>
        <v>0</v>
      </c>
      <c r="G123" s="51">
        <f t="shared" si="3"/>
        <v>0</v>
      </c>
    </row>
    <row r="124" spans="1:8" x14ac:dyDescent="0.25">
      <c r="C124" s="1" t="s">
        <v>270</v>
      </c>
      <c r="F124" s="50">
        <f t="shared" si="2"/>
        <v>0</v>
      </c>
      <c r="G124" s="51">
        <f t="shared" si="3"/>
        <v>0</v>
      </c>
    </row>
    <row r="125" spans="1:8" x14ac:dyDescent="0.25">
      <c r="C125" s="1" t="s">
        <v>271</v>
      </c>
      <c r="F125" s="50">
        <f t="shared" si="2"/>
        <v>0</v>
      </c>
      <c r="G125" s="51">
        <f t="shared" si="3"/>
        <v>0</v>
      </c>
    </row>
    <row r="126" spans="1:8" x14ac:dyDescent="0.25">
      <c r="C126" s="1" t="s">
        <v>272</v>
      </c>
      <c r="F126" s="50">
        <f t="shared" si="2"/>
        <v>0</v>
      </c>
      <c r="G126" s="51">
        <f t="shared" si="3"/>
        <v>0</v>
      </c>
    </row>
    <row r="127" spans="1:8" x14ac:dyDescent="0.25">
      <c r="C127" s="1" t="s">
        <v>273</v>
      </c>
      <c r="F127" s="50">
        <f>SUMIF($E$132:$E$139,C127,H139:H146)</f>
        <v>0</v>
      </c>
      <c r="G127" s="51">
        <f t="shared" si="3"/>
        <v>0</v>
      </c>
    </row>
    <row r="128" spans="1:8" x14ac:dyDescent="0.25">
      <c r="C128" s="1" t="s">
        <v>274</v>
      </c>
      <c r="F128" s="50">
        <f t="shared" si="2"/>
        <v>0</v>
      </c>
      <c r="G128" s="51">
        <f t="shared" si="3"/>
        <v>0</v>
      </c>
    </row>
    <row r="129" spans="3:8" x14ac:dyDescent="0.25">
      <c r="C129" s="1" t="s">
        <v>275</v>
      </c>
      <c r="F129" s="50">
        <f t="shared" si="2"/>
        <v>0</v>
      </c>
      <c r="G129" s="51">
        <f t="shared" si="3"/>
        <v>0</v>
      </c>
    </row>
    <row r="132" spans="3:8" x14ac:dyDescent="0.25">
      <c r="E132" s="1" t="s">
        <v>266</v>
      </c>
      <c r="F132" s="1" t="s">
        <v>276</v>
      </c>
      <c r="G132" s="52">
        <f t="shared" ref="G132:G139" si="4">SUMIF($H$7:$H$74,F132,$E$7:$E$74)</f>
        <v>0</v>
      </c>
      <c r="H132" s="1">
        <f t="shared" ref="H132:H139" si="5">SUMIF($H$7:$H$74,F132,$F$7:$F$74)</f>
        <v>0</v>
      </c>
    </row>
    <row r="133" spans="3:8" x14ac:dyDescent="0.25">
      <c r="E133" s="1" t="s">
        <v>266</v>
      </c>
      <c r="F133" s="1" t="s">
        <v>277</v>
      </c>
      <c r="G133" s="52">
        <f t="shared" si="4"/>
        <v>0</v>
      </c>
      <c r="H133" s="1">
        <f t="shared" si="5"/>
        <v>0</v>
      </c>
    </row>
    <row r="134" spans="3:8" x14ac:dyDescent="0.25">
      <c r="E134" s="1" t="s">
        <v>266</v>
      </c>
      <c r="F134" s="1" t="s">
        <v>278</v>
      </c>
      <c r="G134" s="52">
        <f t="shared" si="4"/>
        <v>0</v>
      </c>
      <c r="H134" s="1">
        <f t="shared" si="5"/>
        <v>0</v>
      </c>
    </row>
    <row r="135" spans="3:8" x14ac:dyDescent="0.25">
      <c r="E135" s="1" t="s">
        <v>268</v>
      </c>
      <c r="F135" s="1" t="s">
        <v>279</v>
      </c>
      <c r="G135" s="52">
        <f t="shared" si="4"/>
        <v>0</v>
      </c>
      <c r="H135" s="1">
        <f t="shared" si="5"/>
        <v>0</v>
      </c>
    </row>
    <row r="136" spans="3:8" x14ac:dyDescent="0.25">
      <c r="E136" s="1" t="s">
        <v>269</v>
      </c>
      <c r="F136" s="1" t="s">
        <v>280</v>
      </c>
      <c r="G136" s="52">
        <f t="shared" si="4"/>
        <v>0</v>
      </c>
      <c r="H136" s="1">
        <f t="shared" si="5"/>
        <v>0</v>
      </c>
    </row>
    <row r="137" spans="3:8" x14ac:dyDescent="0.25">
      <c r="E137" s="1" t="s">
        <v>266</v>
      </c>
      <c r="F137" s="1" t="s">
        <v>281</v>
      </c>
      <c r="G137" s="52">
        <f t="shared" si="4"/>
        <v>0</v>
      </c>
      <c r="H137" s="1">
        <f t="shared" si="5"/>
        <v>0</v>
      </c>
    </row>
    <row r="138" spans="3:8" x14ac:dyDescent="0.25">
      <c r="E138" s="1" t="s">
        <v>269</v>
      </c>
      <c r="F138" s="1" t="s">
        <v>282</v>
      </c>
      <c r="G138" s="52">
        <f t="shared" si="4"/>
        <v>0</v>
      </c>
      <c r="H138" s="1">
        <f t="shared" si="5"/>
        <v>0</v>
      </c>
    </row>
    <row r="139" spans="3:8" x14ac:dyDescent="0.25">
      <c r="E139" s="1" t="s">
        <v>266</v>
      </c>
      <c r="F139" s="1" t="s">
        <v>283</v>
      </c>
      <c r="G139" s="52">
        <f t="shared" si="4"/>
        <v>0</v>
      </c>
      <c r="H139" s="1">
        <f t="shared" si="5"/>
        <v>0</v>
      </c>
    </row>
    <row r="140" spans="3:8" x14ac:dyDescent="0.25">
      <c r="G140" s="52" t="s">
        <v>284</v>
      </c>
      <c r="H140" s="1" t="s">
        <v>284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2025-09-01T12:04:04Z</dcterms:created>
  <dcterms:modified xsi:type="dcterms:W3CDTF">2025-09-01T12:04:12Z</dcterms:modified>
</cp:coreProperties>
</file>